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EPIA\PKM 2021\"/>
    </mc:Choice>
  </mc:AlternateContent>
  <xr:revisionPtr revIDLastSave="0" documentId="13_ncr:1_{DB18F6E7-6724-41DF-961E-64F55B25025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C47" i="1"/>
  <c r="C51" i="1" s="1"/>
  <c r="E26" i="1"/>
  <c r="E24" i="1"/>
  <c r="E35" i="1"/>
  <c r="E31" i="1"/>
  <c r="E6" i="1"/>
  <c r="E7" i="1"/>
  <c r="E8" i="1"/>
  <c r="E9" i="1"/>
  <c r="E10" i="1"/>
  <c r="E11" i="1"/>
  <c r="E12" i="1"/>
  <c r="E5" i="1"/>
  <c r="E18" i="1"/>
  <c r="E19" i="1"/>
  <c r="E20" i="1"/>
  <c r="E21" i="1"/>
  <c r="E22" i="1"/>
  <c r="E23" i="1"/>
  <c r="E25" i="1"/>
  <c r="E17" i="1"/>
  <c r="E14" i="1" l="1"/>
  <c r="E28" i="1"/>
  <c r="E36" i="1"/>
  <c r="E32" i="1" l="1"/>
  <c r="C40" i="1" s="1"/>
  <c r="E37" i="1" l="1"/>
  <c r="C42" i="1" l="1"/>
  <c r="C43" i="1" s="1"/>
  <c r="C44" i="1" l="1"/>
  <c r="C53" i="1" l="1"/>
  <c r="D54" i="1" s="1"/>
</calcChain>
</file>

<file path=xl/sharedStrings.xml><?xml version="1.0" encoding="utf-8"?>
<sst xmlns="http://schemas.openxmlformats.org/spreadsheetml/2006/main" count="68" uniqueCount="50">
  <si>
    <t>No</t>
  </si>
  <si>
    <t>volume</t>
  </si>
  <si>
    <t>Harga satuan (Rp)</t>
  </si>
  <si>
    <t>Nilai</t>
  </si>
  <si>
    <t xml:space="preserve">sub total </t>
  </si>
  <si>
    <t>biaya lain-lain</t>
  </si>
  <si>
    <t>TOTAL</t>
  </si>
  <si>
    <t>ESTIMASI PENJUALAN :</t>
  </si>
  <si>
    <t>JUMLAH PRODUK YANG DIHASILKAN</t>
  </si>
  <si>
    <t>HARGA POKOK PRODUK</t>
  </si>
  <si>
    <t>PROYEKSI PENJUALAN PER BULAN</t>
  </si>
  <si>
    <t>PROYEKSI PENJUALAN 1 TAHUN</t>
  </si>
  <si>
    <t>PENDAPATAN 1X PRODUKSI</t>
  </si>
  <si>
    <t xml:space="preserve">HARGA  PENJUALAN </t>
  </si>
  <si>
    <t>Pamflet</t>
  </si>
  <si>
    <t>Cup</t>
  </si>
  <si>
    <t>DALAM SATU BULAN MAMPU MELAKUKAN 1X PRODUKSI</t>
  </si>
  <si>
    <t xml:space="preserve">Lampiran 4. Format Justifikasi Anggaran Kegiatan </t>
  </si>
  <si>
    <t>Jenis Pengeluaran</t>
  </si>
  <si>
    <t>Perlengkapan yang diperlukan</t>
  </si>
  <si>
    <t>bahan habis pakai / bahan baku</t>
  </si>
  <si>
    <t>TOTAL BIAYA DARI BIAYA HABIS PAKAI,TRANSPORT DAN LAIN -LAIN</t>
  </si>
  <si>
    <t xml:space="preserve">Pembelian Bahan Baku </t>
  </si>
  <si>
    <t xml:space="preserve">Pisau </t>
  </si>
  <si>
    <t xml:space="preserve">Ember </t>
  </si>
  <si>
    <t>Kompor Gas</t>
  </si>
  <si>
    <t>Gas LPG</t>
  </si>
  <si>
    <t xml:space="preserve">saringan </t>
  </si>
  <si>
    <t>Loyang</t>
  </si>
  <si>
    <t xml:space="preserve">blender </t>
  </si>
  <si>
    <t>parutan</t>
  </si>
  <si>
    <t>gelas takaran</t>
  </si>
  <si>
    <t>jar</t>
  </si>
  <si>
    <t>daun simbuk'an</t>
  </si>
  <si>
    <t xml:space="preserve">agar-agar </t>
  </si>
  <si>
    <t>buah nanas</t>
  </si>
  <si>
    <t>gula pasir</t>
  </si>
  <si>
    <t>kayu manis</t>
  </si>
  <si>
    <t>vaneli bubuk</t>
  </si>
  <si>
    <t>susu putih</t>
  </si>
  <si>
    <t>stiker</t>
  </si>
  <si>
    <t>LABA 20 %</t>
  </si>
  <si>
    <t>DIBULATKAN</t>
  </si>
  <si>
    <t>10.000 x 300</t>
  </si>
  <si>
    <t>3.000.000 x 12</t>
  </si>
  <si>
    <t>LABA 1 TAHUN 20%</t>
  </si>
  <si>
    <t xml:space="preserve">Perlengkapan </t>
  </si>
  <si>
    <t xml:space="preserve">bahan habis pakai </t>
  </si>
  <si>
    <t>biaya perjalanan</t>
  </si>
  <si>
    <t>lemari pendingin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</si>
</sst>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_-[$Rp-421]* #,##0_-;\-[$Rp-421]* #,##0_-;_-[$Rp-421]* &quot;-&quot;_-;_-@_-"/>
  </numFmts>
  <fonts count="7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1" fontId="4" fillId="0" borderId="1" xfId="0" applyNumberFormat="1" applyFont="1" applyBorder="1"/>
    <xf numFmtId="0" fontId="4" fillId="0" borderId="1" xfId="0" applyFont="1" applyBorder="1"/>
    <xf numFmtId="0" fontId="4" fillId="0" borderId="0" xfId="0" applyFont="1"/>
    <xf numFmtId="0" fontId="4" fillId="0" borderId="0" xfId="0" applyFont="1" applyBorder="1"/>
    <xf numFmtId="0" fontId="3" fillId="0" borderId="0" xfId="0" applyFont="1"/>
    <xf numFmtId="41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164" fontId="6" fillId="0" borderId="1" xfId="0" applyNumberFormat="1" applyFont="1" applyBorder="1"/>
    <xf numFmtId="164" fontId="5" fillId="0" borderId="1" xfId="0" applyNumberFormat="1" applyFont="1" applyBorder="1"/>
    <xf numFmtId="164" fontId="4" fillId="0" borderId="0" xfId="0" applyNumberFormat="1" applyFont="1"/>
    <xf numFmtId="164" fontId="4" fillId="0" borderId="1" xfId="0" applyNumberFormat="1" applyFont="1" applyBorder="1"/>
    <xf numFmtId="164" fontId="3" fillId="0" borderId="1" xfId="0" applyNumberFormat="1" applyFont="1" applyBorder="1"/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5" fillId="0" borderId="2" xfId="0" applyFont="1" applyBorder="1" applyAlignment="1"/>
    <xf numFmtId="0" fontId="4" fillId="0" borderId="1" xfId="0" applyFont="1" applyBorder="1" applyAlignment="1"/>
    <xf numFmtId="0" fontId="4" fillId="0" borderId="1" xfId="0" applyFont="1" applyBorder="1" applyAlignment="1">
      <alignment horizontal="left"/>
    </xf>
    <xf numFmtId="164" fontId="4" fillId="0" borderId="1" xfId="0" applyNumberFormat="1" applyFont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1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L54"/>
  <sheetViews>
    <sheetView tabSelected="1" topLeftCell="A31" zoomScale="110" zoomScaleNormal="110" workbookViewId="0">
      <selection activeCell="E37" sqref="E37"/>
    </sheetView>
  </sheetViews>
  <sheetFormatPr defaultRowHeight="15" x14ac:dyDescent="0.25"/>
  <cols>
    <col min="1" max="1" width="6.7109375" style="7" customWidth="1"/>
    <col min="2" max="2" width="32.85546875" style="7" customWidth="1"/>
    <col min="3" max="3" width="11.5703125" style="7" bestFit="1" customWidth="1"/>
    <col min="4" max="4" width="15" style="16" customWidth="1"/>
    <col min="5" max="5" width="15.28515625" style="16" bestFit="1" customWidth="1"/>
    <col min="6" max="7" width="9.140625" style="7"/>
    <col min="8" max="8" width="18.85546875" style="7" bestFit="1" customWidth="1"/>
    <col min="9" max="9" width="9.140625" style="7"/>
    <col min="10" max="10" width="10.7109375" style="7" bestFit="1" customWidth="1"/>
    <col min="11" max="11" width="15" style="7" bestFit="1" customWidth="1"/>
    <col min="12" max="16384" width="9.140625" style="7"/>
  </cols>
  <sheetData>
    <row r="1" spans="1:116" ht="15.75" x14ac:dyDescent="0.25">
      <c r="A1" s="28" t="s">
        <v>17</v>
      </c>
      <c r="B1" s="28"/>
      <c r="C1" s="28"/>
      <c r="D1" s="28"/>
      <c r="E1" s="28"/>
      <c r="F1" s="22"/>
    </row>
    <row r="2" spans="1:116" x14ac:dyDescent="0.25">
      <c r="A2" s="30" t="s">
        <v>18</v>
      </c>
      <c r="B2" s="30"/>
      <c r="C2" s="30"/>
      <c r="D2" s="30"/>
      <c r="E2" s="30"/>
      <c r="G2" s="8"/>
      <c r="H2" s="8"/>
      <c r="I2" s="8"/>
      <c r="J2" s="8"/>
      <c r="K2" s="8"/>
    </row>
    <row r="3" spans="1:116" x14ac:dyDescent="0.25">
      <c r="A3" s="23" t="s">
        <v>19</v>
      </c>
      <c r="B3" s="23"/>
      <c r="C3" s="24"/>
      <c r="D3" s="25"/>
      <c r="E3" s="25"/>
      <c r="G3" s="8"/>
      <c r="H3" s="8"/>
      <c r="I3" s="8"/>
      <c r="J3" s="8"/>
      <c r="K3" s="8"/>
    </row>
    <row r="4" spans="1:116" s="6" customFormat="1" ht="31.5" x14ac:dyDescent="0.25">
      <c r="A4" s="1" t="s">
        <v>0</v>
      </c>
      <c r="B4" s="2" t="s">
        <v>46</v>
      </c>
      <c r="C4" s="2" t="s">
        <v>1</v>
      </c>
      <c r="D4" s="12" t="s">
        <v>2</v>
      </c>
      <c r="E4" s="15" t="s">
        <v>3</v>
      </c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</row>
    <row r="5" spans="1:116" s="6" customFormat="1" ht="15.75" x14ac:dyDescent="0.25">
      <c r="A5" s="4">
        <v>1</v>
      </c>
      <c r="B5" s="20" t="s">
        <v>23</v>
      </c>
      <c r="C5" s="3">
        <v>8</v>
      </c>
      <c r="D5" s="19">
        <v>15000</v>
      </c>
      <c r="E5" s="14">
        <f>C5*D5</f>
        <v>120000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</row>
    <row r="6" spans="1:116" s="6" customFormat="1" ht="15.75" x14ac:dyDescent="0.25">
      <c r="A6" s="4">
        <v>2</v>
      </c>
      <c r="B6" s="20" t="s">
        <v>24</v>
      </c>
      <c r="C6" s="3">
        <v>8</v>
      </c>
      <c r="D6" s="19">
        <v>25000</v>
      </c>
      <c r="E6" s="14">
        <f t="shared" ref="E6:E13" si="0">C6*D6</f>
        <v>200000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</row>
    <row r="7" spans="1:116" s="6" customFormat="1" ht="15.75" x14ac:dyDescent="0.25">
      <c r="A7" s="4">
        <v>3</v>
      </c>
      <c r="B7" s="20" t="s">
        <v>25</v>
      </c>
      <c r="C7" s="3">
        <v>1</v>
      </c>
      <c r="D7" s="19">
        <v>500000</v>
      </c>
      <c r="E7" s="14">
        <f t="shared" si="0"/>
        <v>500000</v>
      </c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</row>
    <row r="8" spans="1:116" s="6" customFormat="1" ht="15.75" x14ac:dyDescent="0.25">
      <c r="A8" s="4">
        <v>4</v>
      </c>
      <c r="B8" s="20" t="s">
        <v>27</v>
      </c>
      <c r="C8" s="3">
        <v>6</v>
      </c>
      <c r="D8" s="19">
        <v>10000</v>
      </c>
      <c r="E8" s="14">
        <f t="shared" si="0"/>
        <v>60000</v>
      </c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</row>
    <row r="9" spans="1:116" s="8" customFormat="1" ht="15.75" x14ac:dyDescent="0.25">
      <c r="A9" s="4">
        <v>5</v>
      </c>
      <c r="B9" s="20" t="s">
        <v>28</v>
      </c>
      <c r="C9" s="3">
        <v>8</v>
      </c>
      <c r="D9" s="19">
        <v>30000</v>
      </c>
      <c r="E9" s="14">
        <f t="shared" si="0"/>
        <v>240000</v>
      </c>
    </row>
    <row r="10" spans="1:116" s="8" customFormat="1" ht="15.75" x14ac:dyDescent="0.25">
      <c r="A10" s="4">
        <v>6</v>
      </c>
      <c r="B10" s="20" t="s">
        <v>29</v>
      </c>
      <c r="C10" s="3">
        <v>2</v>
      </c>
      <c r="D10" s="19">
        <v>500000</v>
      </c>
      <c r="E10" s="14">
        <f t="shared" si="0"/>
        <v>1000000</v>
      </c>
    </row>
    <row r="11" spans="1:116" s="8" customFormat="1" ht="15.75" x14ac:dyDescent="0.25">
      <c r="A11" s="4">
        <v>7</v>
      </c>
      <c r="B11" s="20" t="s">
        <v>30</v>
      </c>
      <c r="C11" s="3">
        <v>8</v>
      </c>
      <c r="D11" s="19">
        <v>15000</v>
      </c>
      <c r="E11" s="14">
        <f t="shared" si="0"/>
        <v>120000</v>
      </c>
    </row>
    <row r="12" spans="1:116" s="8" customFormat="1" ht="15.75" x14ac:dyDescent="0.25">
      <c r="A12" s="4">
        <v>8</v>
      </c>
      <c r="B12" s="20" t="s">
        <v>31</v>
      </c>
      <c r="C12" s="3">
        <v>8</v>
      </c>
      <c r="D12" s="19">
        <v>15000</v>
      </c>
      <c r="E12" s="14">
        <f t="shared" si="0"/>
        <v>120000</v>
      </c>
    </row>
    <row r="13" spans="1:116" s="8" customFormat="1" ht="15.75" x14ac:dyDescent="0.25">
      <c r="A13" s="4">
        <v>9</v>
      </c>
      <c r="B13" s="20" t="s">
        <v>49</v>
      </c>
      <c r="C13" s="3">
        <v>1</v>
      </c>
      <c r="D13" s="19">
        <v>2500000</v>
      </c>
      <c r="E13" s="14">
        <f t="shared" si="0"/>
        <v>2500000</v>
      </c>
    </row>
    <row r="14" spans="1:116" s="8" customFormat="1" ht="15.75" x14ac:dyDescent="0.25">
      <c r="A14" s="29" t="s">
        <v>4</v>
      </c>
      <c r="B14" s="29"/>
      <c r="C14" s="29"/>
      <c r="D14" s="29"/>
      <c r="E14" s="15">
        <f>SUM(E5:E13)</f>
        <v>4860000</v>
      </c>
    </row>
    <row r="15" spans="1:116" ht="15.75" x14ac:dyDescent="0.25">
      <c r="A15" s="28" t="s">
        <v>20</v>
      </c>
      <c r="B15" s="28"/>
      <c r="C15" s="28"/>
      <c r="D15" s="14"/>
      <c r="E15" s="14"/>
    </row>
    <row r="16" spans="1:116" ht="31.5" x14ac:dyDescent="0.25">
      <c r="A16" s="1" t="s">
        <v>0</v>
      </c>
      <c r="B16" s="2" t="s">
        <v>47</v>
      </c>
      <c r="C16" s="2" t="s">
        <v>1</v>
      </c>
      <c r="D16" s="12" t="s">
        <v>2</v>
      </c>
      <c r="E16" s="15" t="s">
        <v>3</v>
      </c>
    </row>
    <row r="17" spans="1:5" ht="15.75" x14ac:dyDescent="0.25">
      <c r="A17" s="4">
        <v>1</v>
      </c>
      <c r="B17" s="20" t="s">
        <v>33</v>
      </c>
      <c r="C17" s="3">
        <v>10</v>
      </c>
      <c r="D17" s="19">
        <v>4000</v>
      </c>
      <c r="E17" s="14">
        <f>C17*D17</f>
        <v>40000</v>
      </c>
    </row>
    <row r="18" spans="1:5" ht="15.75" x14ac:dyDescent="0.25">
      <c r="A18" s="4">
        <v>2</v>
      </c>
      <c r="B18" s="20" t="s">
        <v>34</v>
      </c>
      <c r="C18" s="3">
        <v>20</v>
      </c>
      <c r="D18" s="19">
        <v>15000</v>
      </c>
      <c r="E18" s="14">
        <f t="shared" ref="E18:E26" si="1">C18*D18</f>
        <v>300000</v>
      </c>
    </row>
    <row r="19" spans="1:5" ht="15.75" x14ac:dyDescent="0.25">
      <c r="A19" s="4">
        <v>3</v>
      </c>
      <c r="B19" s="20" t="s">
        <v>35</v>
      </c>
      <c r="C19" s="3">
        <v>15</v>
      </c>
      <c r="D19" s="19">
        <v>5000</v>
      </c>
      <c r="E19" s="14">
        <f t="shared" si="1"/>
        <v>75000</v>
      </c>
    </row>
    <row r="20" spans="1:5" ht="15.75" x14ac:dyDescent="0.25">
      <c r="A20" s="4">
        <v>4</v>
      </c>
      <c r="B20" s="20" t="s">
        <v>36</v>
      </c>
      <c r="C20" s="3">
        <v>20</v>
      </c>
      <c r="D20" s="19">
        <v>12000</v>
      </c>
      <c r="E20" s="14">
        <f t="shared" si="1"/>
        <v>240000</v>
      </c>
    </row>
    <row r="21" spans="1:5" ht="15.75" x14ac:dyDescent="0.25">
      <c r="A21" s="4">
        <v>5</v>
      </c>
      <c r="B21" s="20" t="s">
        <v>37</v>
      </c>
      <c r="C21" s="3">
        <v>10</v>
      </c>
      <c r="D21" s="19">
        <v>2000</v>
      </c>
      <c r="E21" s="14">
        <f t="shared" si="1"/>
        <v>20000</v>
      </c>
    </row>
    <row r="22" spans="1:5" ht="15.75" x14ac:dyDescent="0.25">
      <c r="A22" s="4">
        <v>6</v>
      </c>
      <c r="B22" s="20" t="s">
        <v>38</v>
      </c>
      <c r="C22" s="3">
        <v>5</v>
      </c>
      <c r="D22" s="19">
        <v>5000</v>
      </c>
      <c r="E22" s="14">
        <f t="shared" si="1"/>
        <v>25000</v>
      </c>
    </row>
    <row r="23" spans="1:5" ht="15.75" x14ac:dyDescent="0.25">
      <c r="A23" s="4">
        <v>7</v>
      </c>
      <c r="B23" s="20" t="s">
        <v>39</v>
      </c>
      <c r="C23" s="3">
        <v>35</v>
      </c>
      <c r="D23" s="19">
        <v>5000</v>
      </c>
      <c r="E23" s="14">
        <f t="shared" si="1"/>
        <v>175000</v>
      </c>
    </row>
    <row r="24" spans="1:5" ht="15.75" x14ac:dyDescent="0.25">
      <c r="A24" s="4">
        <v>8</v>
      </c>
      <c r="B24" s="20" t="s">
        <v>40</v>
      </c>
      <c r="C24" s="3">
        <v>300</v>
      </c>
      <c r="D24" s="19">
        <v>500</v>
      </c>
      <c r="E24" s="14">
        <f t="shared" si="1"/>
        <v>150000</v>
      </c>
    </row>
    <row r="25" spans="1:5" ht="15.75" x14ac:dyDescent="0.25">
      <c r="A25" s="4">
        <v>9</v>
      </c>
      <c r="B25" s="20" t="s">
        <v>26</v>
      </c>
      <c r="C25" s="3">
        <v>1</v>
      </c>
      <c r="D25" s="19">
        <v>65000</v>
      </c>
      <c r="E25" s="14">
        <f t="shared" si="1"/>
        <v>65000</v>
      </c>
    </row>
    <row r="26" spans="1:5" ht="15.75" x14ac:dyDescent="0.25">
      <c r="A26" s="4">
        <v>10</v>
      </c>
      <c r="B26" s="20" t="s">
        <v>32</v>
      </c>
      <c r="C26" s="3">
        <v>300</v>
      </c>
      <c r="D26" s="19">
        <v>4000</v>
      </c>
      <c r="E26" s="14">
        <f t="shared" si="1"/>
        <v>1200000</v>
      </c>
    </row>
    <row r="27" spans="1:5" ht="15.75" x14ac:dyDescent="0.25">
      <c r="A27" s="4"/>
      <c r="B27" s="21"/>
      <c r="C27" s="3"/>
      <c r="D27" s="13"/>
      <c r="E27" s="14"/>
    </row>
    <row r="28" spans="1:5" ht="15.75" x14ac:dyDescent="0.25">
      <c r="A28" s="29" t="s">
        <v>4</v>
      </c>
      <c r="B28" s="29"/>
      <c r="C28" s="29"/>
      <c r="D28" s="29"/>
      <c r="E28" s="15">
        <f>SUM(E17:E27)</f>
        <v>2290000</v>
      </c>
    </row>
    <row r="29" spans="1:5" ht="15.75" x14ac:dyDescent="0.25">
      <c r="A29" s="28" t="s">
        <v>48</v>
      </c>
      <c r="B29" s="28"/>
      <c r="C29" s="28"/>
      <c r="D29" s="14"/>
      <c r="E29" s="14"/>
    </row>
    <row r="30" spans="1:5" ht="31.5" x14ac:dyDescent="0.25">
      <c r="A30" s="1" t="s">
        <v>0</v>
      </c>
      <c r="B30" s="2" t="s">
        <v>48</v>
      </c>
      <c r="C30" s="2" t="s">
        <v>1</v>
      </c>
      <c r="D30" s="12" t="s">
        <v>2</v>
      </c>
      <c r="E30" s="15" t="s">
        <v>3</v>
      </c>
    </row>
    <row r="31" spans="1:5" ht="15.75" x14ac:dyDescent="0.25">
      <c r="A31" s="4">
        <v>1</v>
      </c>
      <c r="B31" s="21" t="s">
        <v>22</v>
      </c>
      <c r="C31" s="3">
        <v>1</v>
      </c>
      <c r="D31" s="13">
        <v>100000</v>
      </c>
      <c r="E31" s="14">
        <f>C31*D31</f>
        <v>100000</v>
      </c>
    </row>
    <row r="32" spans="1:5" ht="15.75" x14ac:dyDescent="0.25">
      <c r="A32" s="29" t="s">
        <v>4</v>
      </c>
      <c r="B32" s="29"/>
      <c r="C32" s="29"/>
      <c r="D32" s="29"/>
      <c r="E32" s="15">
        <f>SUM(E31:E31)</f>
        <v>100000</v>
      </c>
    </row>
    <row r="33" spans="1:11" ht="15.75" x14ac:dyDescent="0.25">
      <c r="A33" s="28" t="s">
        <v>5</v>
      </c>
      <c r="B33" s="28"/>
      <c r="C33" s="28"/>
      <c r="D33" s="15"/>
      <c r="E33" s="15"/>
    </row>
    <row r="34" spans="1:11" s="9" customFormat="1" ht="31.5" x14ac:dyDescent="0.25">
      <c r="A34" s="1" t="s">
        <v>0</v>
      </c>
      <c r="B34" s="2" t="s">
        <v>5</v>
      </c>
      <c r="C34" s="2" t="s">
        <v>1</v>
      </c>
      <c r="D34" s="12" t="s">
        <v>2</v>
      </c>
      <c r="E34" s="15" t="s">
        <v>3</v>
      </c>
      <c r="G34" s="7"/>
      <c r="H34" s="7"/>
      <c r="I34" s="7"/>
      <c r="J34" s="7"/>
      <c r="K34" s="7"/>
    </row>
    <row r="35" spans="1:11" ht="15.75" x14ac:dyDescent="0.25">
      <c r="A35" s="4">
        <v>1</v>
      </c>
      <c r="B35" s="21" t="s">
        <v>14</v>
      </c>
      <c r="C35" s="3">
        <v>1</v>
      </c>
      <c r="D35" s="13">
        <v>100000</v>
      </c>
      <c r="E35" s="14">
        <f>C35*D35</f>
        <v>100000</v>
      </c>
    </row>
    <row r="36" spans="1:11" ht="15.75" x14ac:dyDescent="0.25">
      <c r="A36" s="29" t="s">
        <v>4</v>
      </c>
      <c r="B36" s="29"/>
      <c r="C36" s="29"/>
      <c r="D36" s="29"/>
      <c r="E36" s="15">
        <f>SUM(E35:E35)</f>
        <v>100000</v>
      </c>
    </row>
    <row r="37" spans="1:11" ht="15.75" x14ac:dyDescent="0.25">
      <c r="A37" s="29" t="s">
        <v>6</v>
      </c>
      <c r="B37" s="29"/>
      <c r="C37" s="29"/>
      <c r="D37" s="29"/>
      <c r="E37" s="15">
        <f>E14+E28+E32+E36</f>
        <v>7350000</v>
      </c>
    </row>
    <row r="38" spans="1:11" x14ac:dyDescent="0.25">
      <c r="A38" s="26"/>
      <c r="B38" s="26"/>
      <c r="C38" s="6"/>
      <c r="D38" s="17"/>
      <c r="E38" s="17"/>
    </row>
    <row r="39" spans="1:11" x14ac:dyDescent="0.25">
      <c r="A39" s="27" t="s">
        <v>7</v>
      </c>
      <c r="B39" s="27"/>
      <c r="C39" s="27"/>
      <c r="D39" s="27"/>
      <c r="E39" s="17"/>
    </row>
    <row r="40" spans="1:11" ht="29.25" customHeight="1" x14ac:dyDescent="0.25">
      <c r="A40" s="34" t="s">
        <v>21</v>
      </c>
      <c r="B40" s="34"/>
      <c r="C40" s="5">
        <f>E28+E32+E36</f>
        <v>2490000</v>
      </c>
      <c r="D40" s="17"/>
      <c r="E40" s="17"/>
    </row>
    <row r="41" spans="1:11" x14ac:dyDescent="0.25">
      <c r="A41" s="27" t="s">
        <v>8</v>
      </c>
      <c r="B41" s="27"/>
      <c r="C41" s="6">
        <v>300</v>
      </c>
      <c r="D41" s="17" t="s">
        <v>15</v>
      </c>
      <c r="E41" s="17"/>
    </row>
    <row r="42" spans="1:11" x14ac:dyDescent="0.25">
      <c r="A42" s="27" t="s">
        <v>9</v>
      </c>
      <c r="B42" s="27"/>
      <c r="C42" s="5">
        <f>C40/C41</f>
        <v>8300</v>
      </c>
      <c r="D42" s="17"/>
      <c r="E42" s="17"/>
    </row>
    <row r="43" spans="1:11" x14ac:dyDescent="0.25">
      <c r="A43" s="27" t="s">
        <v>41</v>
      </c>
      <c r="B43" s="27"/>
      <c r="C43" s="5">
        <f>C42*0.2</f>
        <v>1660</v>
      </c>
      <c r="D43" s="17"/>
      <c r="E43" s="17"/>
    </row>
    <row r="44" spans="1:11" x14ac:dyDescent="0.25">
      <c r="A44" s="27" t="s">
        <v>13</v>
      </c>
      <c r="B44" s="27"/>
      <c r="C44" s="10">
        <f>C43+C42</f>
        <v>9960</v>
      </c>
      <c r="D44" s="17"/>
      <c r="E44" s="17"/>
    </row>
    <row r="45" spans="1:11" x14ac:dyDescent="0.25">
      <c r="A45" s="27" t="s">
        <v>42</v>
      </c>
      <c r="B45" s="27"/>
      <c r="C45" s="10">
        <v>10000</v>
      </c>
      <c r="D45" s="17"/>
      <c r="E45" s="17"/>
    </row>
    <row r="46" spans="1:11" x14ac:dyDescent="0.25">
      <c r="A46" s="27" t="s">
        <v>12</v>
      </c>
      <c r="B46" s="27"/>
      <c r="C46" s="10"/>
      <c r="D46" s="17"/>
      <c r="E46" s="17"/>
    </row>
    <row r="47" spans="1:11" x14ac:dyDescent="0.25">
      <c r="A47" s="32" t="s">
        <v>43</v>
      </c>
      <c r="B47" s="32"/>
      <c r="C47" s="5">
        <f>C45*C41</f>
        <v>3000000</v>
      </c>
      <c r="D47" s="17"/>
      <c r="E47" s="17"/>
    </row>
    <row r="48" spans="1:11" x14ac:dyDescent="0.25">
      <c r="A48" s="11"/>
      <c r="B48" s="11"/>
      <c r="C48" s="5"/>
      <c r="D48" s="17"/>
      <c r="E48" s="17"/>
    </row>
    <row r="49" spans="1:5" x14ac:dyDescent="0.25">
      <c r="A49" s="31" t="s">
        <v>16</v>
      </c>
      <c r="B49" s="31"/>
      <c r="C49" s="31"/>
      <c r="D49" s="31"/>
      <c r="E49" s="17"/>
    </row>
    <row r="50" spans="1:5" x14ac:dyDescent="0.25">
      <c r="A50" s="31" t="s">
        <v>10</v>
      </c>
      <c r="B50" s="31"/>
      <c r="C50" s="6"/>
      <c r="D50" s="17"/>
      <c r="E50" s="17"/>
    </row>
    <row r="51" spans="1:5" x14ac:dyDescent="0.25">
      <c r="A51" s="32" t="s">
        <v>43</v>
      </c>
      <c r="B51" s="32"/>
      <c r="C51" s="5">
        <f>C47</f>
        <v>3000000</v>
      </c>
      <c r="D51" s="17"/>
      <c r="E51" s="17"/>
    </row>
    <row r="52" spans="1:5" x14ac:dyDescent="0.25">
      <c r="A52" s="31" t="s">
        <v>11</v>
      </c>
      <c r="B52" s="31"/>
      <c r="C52" s="5"/>
      <c r="D52" s="17"/>
      <c r="E52" s="17"/>
    </row>
    <row r="53" spans="1:5" x14ac:dyDescent="0.25">
      <c r="A53" s="33" t="s">
        <v>44</v>
      </c>
      <c r="B53" s="33"/>
      <c r="C53" s="5">
        <f>12*C51</f>
        <v>36000000</v>
      </c>
      <c r="D53" s="17"/>
      <c r="E53" s="17"/>
    </row>
    <row r="54" spans="1:5" x14ac:dyDescent="0.25">
      <c r="A54" s="31" t="s">
        <v>45</v>
      </c>
      <c r="B54" s="31"/>
      <c r="C54" s="6"/>
      <c r="D54" s="18">
        <f>C53*0.2</f>
        <v>7200000</v>
      </c>
      <c r="E54" s="17"/>
    </row>
  </sheetData>
  <mergeCells count="25">
    <mergeCell ref="A1:E1"/>
    <mergeCell ref="A2:E2"/>
    <mergeCell ref="A54:B54"/>
    <mergeCell ref="A46:B46"/>
    <mergeCell ref="A47:B47"/>
    <mergeCell ref="A49:D49"/>
    <mergeCell ref="A44:B44"/>
    <mergeCell ref="A53:B53"/>
    <mergeCell ref="A51:B51"/>
    <mergeCell ref="A52:B52"/>
    <mergeCell ref="A50:B50"/>
    <mergeCell ref="A40:B40"/>
    <mergeCell ref="A14:D14"/>
    <mergeCell ref="A15:C15"/>
    <mergeCell ref="A28:D28"/>
    <mergeCell ref="A43:B43"/>
    <mergeCell ref="A42:B42"/>
    <mergeCell ref="A41:B41"/>
    <mergeCell ref="A39:D39"/>
    <mergeCell ref="A45:B45"/>
    <mergeCell ref="A29:C29"/>
    <mergeCell ref="A32:D32"/>
    <mergeCell ref="A33:C33"/>
    <mergeCell ref="A36:D36"/>
    <mergeCell ref="A37:D37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unisla</dc:creator>
  <cp:lastModifiedBy>unisla</cp:lastModifiedBy>
  <cp:lastPrinted>2021-02-08T07:31:39Z</cp:lastPrinted>
  <dcterms:created xsi:type="dcterms:W3CDTF">2021-02-08T04:58:39Z</dcterms:created>
  <dcterms:modified xsi:type="dcterms:W3CDTF">2021-02-20T02:30:39Z</dcterms:modified>
</cp:coreProperties>
</file>